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IRT-Administrasjon/Delte dokumenter/Adm arbeid/Anlegg/Fordeling anlegg/Svømmehall/Sv.hall 2025-2026, del 2-mars 25/Kriterier fordeling og bruk rammetid/"/>
    </mc:Choice>
  </mc:AlternateContent>
  <xr:revisionPtr revIDLastSave="19" documentId="8_{F25F62AF-A6BE-47F2-B0DD-4C030975EF3F}" xr6:coauthVersionLast="47" xr6:coauthVersionMax="47" xr10:uidLastSave="{CF92F46F-F9D8-498F-88A3-97218A6C6F43}"/>
  <bookViews>
    <workbookView xWindow="28680" yWindow="-120" windowWidth="29040" windowHeight="17520" firstSheet="1" activeTab="1" xr2:uid="{00000000-000D-0000-FFFF-FFFF00000000}"/>
  </bookViews>
  <sheets>
    <sheet name="Forslag rammetid 2024" sheetId="1" r:id="rId1"/>
    <sheet name="Skjema aktivitet 31.12.2024" sheetId="7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7" l="1"/>
  <c r="M7" i="7"/>
  <c r="M8" i="7"/>
  <c r="M9" i="7"/>
  <c r="M10" i="7"/>
  <c r="M11" i="7"/>
  <c r="M14" i="7"/>
  <c r="M15" i="7"/>
  <c r="M16" i="7"/>
  <c r="M19" i="7"/>
  <c r="M20" i="7"/>
  <c r="M23" i="7"/>
  <c r="M24" i="7"/>
  <c r="M25" i="7"/>
  <c r="M28" i="7"/>
  <c r="M29" i="7"/>
  <c r="M33" i="7"/>
  <c r="M34" i="7"/>
  <c r="M35" i="7"/>
  <c r="M38" i="7"/>
  <c r="M39" i="7"/>
  <c r="M42" i="7"/>
  <c r="M43" i="7"/>
  <c r="M44" i="7"/>
  <c r="M5" i="7"/>
  <c r="K12" i="1"/>
  <c r="C4" i="1" l="1"/>
  <c r="C5" i="1"/>
  <c r="C3" i="1" l="1"/>
  <c r="C6" i="1" l="1"/>
  <c r="M9" i="1"/>
  <c r="L9" i="1"/>
  <c r="K9" i="1"/>
  <c r="J9" i="1"/>
  <c r="M10" i="1" l="1"/>
  <c r="D6" i="1"/>
  <c r="C7" i="1"/>
  <c r="D7" i="1" s="1"/>
  <c r="D4" i="1"/>
  <c r="C8" i="1"/>
  <c r="D8" i="1" s="1"/>
  <c r="D5" i="1"/>
  <c r="D3" i="1"/>
  <c r="C9" i="1" l="1"/>
  <c r="D9" i="1"/>
  <c r="F3" i="1" l="1"/>
  <c r="F4" i="1"/>
  <c r="F6" i="1"/>
  <c r="F7" i="1"/>
  <c r="I9" i="1" l="1"/>
  <c r="E3" i="1" l="1"/>
  <c r="E6" i="1"/>
  <c r="E4" i="1"/>
  <c r="E5" i="1" l="1"/>
  <c r="H9" i="1" l="1"/>
  <c r="G9" i="1"/>
  <c r="H10" i="1" l="1"/>
  <c r="F8" i="1"/>
  <c r="F5" i="1"/>
  <c r="F9" i="1" l="1"/>
</calcChain>
</file>

<file path=xl/sharedStrings.xml><?xml version="1.0" encoding="utf-8"?>
<sst xmlns="http://schemas.openxmlformats.org/spreadsheetml/2006/main" count="113" uniqueCount="84">
  <si>
    <t>Merknad</t>
  </si>
  <si>
    <t>Dykking</t>
  </si>
  <si>
    <t>Svømming</t>
  </si>
  <si>
    <t>Padling</t>
  </si>
  <si>
    <t>Triatlon</t>
  </si>
  <si>
    <t>Aktivitet</t>
  </si>
  <si>
    <t>Presisering</t>
  </si>
  <si>
    <t>Alle</t>
  </si>
  <si>
    <t>Endring timer</t>
  </si>
  <si>
    <t>Pirbadet små</t>
  </si>
  <si>
    <t>%- andel timer</t>
  </si>
  <si>
    <t>Seiling</t>
  </si>
  <si>
    <t>NTNUI</t>
  </si>
  <si>
    <t>Huseby kl 2030-2300</t>
  </si>
  <si>
    <t>Pirbadet bølge</t>
  </si>
  <si>
    <t>Pirbadet idrett</t>
  </si>
  <si>
    <t>Huseby terapi kl 2030-2300</t>
  </si>
  <si>
    <t>0-5</t>
  </si>
  <si>
    <t>6-12</t>
  </si>
  <si>
    <t>13-19</t>
  </si>
  <si>
    <t>20-25</t>
  </si>
  <si>
    <t>26-</t>
  </si>
  <si>
    <t>Kvinner</t>
  </si>
  <si>
    <t>Menn</t>
  </si>
  <si>
    <t>GR16010066450</t>
  </si>
  <si>
    <t>Trygg/Lade Sportsklubb</t>
  </si>
  <si>
    <t>GR16010090450</t>
  </si>
  <si>
    <t>Trondheim HIL svømming</t>
  </si>
  <si>
    <t>GR16010095450</t>
  </si>
  <si>
    <t>Trondhjems Svømme- og Livredningsklubb</t>
  </si>
  <si>
    <t>Masters, svømmimg og stup</t>
  </si>
  <si>
    <t>GR16010129450</t>
  </si>
  <si>
    <t>GR16010316450</t>
  </si>
  <si>
    <t>GR16010515450</t>
  </si>
  <si>
    <t>Vestbyen IL Svømming</t>
  </si>
  <si>
    <t>Masters og svømming</t>
  </si>
  <si>
    <t>GR16620002450</t>
  </si>
  <si>
    <t>Klæbu IL - svømming</t>
  </si>
  <si>
    <t/>
  </si>
  <si>
    <t>GR16010020240</t>
  </si>
  <si>
    <t>Draugen Froskemannsklubb</t>
  </si>
  <si>
    <t>GR16010316240</t>
  </si>
  <si>
    <t>GR16010556240</t>
  </si>
  <si>
    <t>Trondheim fridykkerklubb</t>
  </si>
  <si>
    <t>GR16010316630</t>
  </si>
  <si>
    <t>Gr16010328630</t>
  </si>
  <si>
    <t>Trondheim Triatlonklubb</t>
  </si>
  <si>
    <t>Ikke vintertriatlon</t>
  </si>
  <si>
    <t>GR16010095630</t>
  </si>
  <si>
    <t>GR16010011410</t>
  </si>
  <si>
    <t>Byneset IL</t>
  </si>
  <si>
    <t>GR16010100410</t>
  </si>
  <si>
    <t>Trondhjems Seilforening</t>
  </si>
  <si>
    <t>GR16010011360</t>
  </si>
  <si>
    <t>GR16010182360</t>
  </si>
  <si>
    <t>Trondhjems Kajakk-Klubb</t>
  </si>
  <si>
    <t>GR16010316360</t>
  </si>
  <si>
    <t>SUM</t>
  </si>
  <si>
    <t>NTNUI dykkergruppa</t>
  </si>
  <si>
    <t>Fridykking</t>
  </si>
  <si>
    <t>UV-rugby</t>
  </si>
  <si>
    <t>Kajakkpolo</t>
  </si>
  <si>
    <t>Tot Huseby 41 uker</t>
  </si>
  <si>
    <t>Kattem svømmeklubb</t>
  </si>
  <si>
    <t>Pri skal gis barn&amp;unge&amp;unge voksne, rekruttering og inkludering</t>
  </si>
  <si>
    <t>% andel aktivitet B/U/unge voksne</t>
  </si>
  <si>
    <t>Tildelt 2023</t>
  </si>
  <si>
    <t>% andel B/U 2023 / unge voksne</t>
  </si>
  <si>
    <t>% andel timer 2023</t>
  </si>
  <si>
    <t>Tot Pirbadet</t>
  </si>
  <si>
    <t>Timer tot  2024</t>
  </si>
  <si>
    <t>Huseby/år før 1. nov 2023</t>
  </si>
  <si>
    <t>Huseby terapi kl 0800- 2023</t>
  </si>
  <si>
    <t>Huseby kl 0630 - 2030</t>
  </si>
  <si>
    <t>Økning</t>
  </si>
  <si>
    <t>Kun sikkerhetstrening 
barn&amp;unge&amp;unge voksne</t>
  </si>
  <si>
    <t>timer/år</t>
  </si>
  <si>
    <t>Endring treningstid/ramme i Huseby fra 1. nov 2023 lagt inn</t>
  </si>
  <si>
    <t>Vedtak fordeling timer Pirbadet 2024 (inkl oppdatert fordeling i Huseby fra 1. nov 2023)</t>
  </si>
  <si>
    <t xml:space="preserve">Fyll inn akt.tall </t>
  </si>
  <si>
    <t>Sendes</t>
  </si>
  <si>
    <t>ir.trondheim@idrettsforbundet.no</t>
  </si>
  <si>
    <t>Aktivitetstall Trondheim svømmehall pr 31.12.2024</t>
  </si>
  <si>
    <t>Snarest mulig, helst innen 3.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</si>
</sst>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8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color theme="0"/>
      <name val="Calibri"/>
      <family val="2"/>
      <scheme val="minor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5F5F5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5" fillId="0" borderId="0" xfId="0" applyFont="1"/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/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/>
    <xf numFmtId="0" fontId="16" fillId="7" borderId="1" xfId="0" applyFont="1" applyFill="1" applyBorder="1" applyAlignment="1">
      <alignment horizontal="center" vertical="top" readingOrder="1"/>
    </xf>
    <xf numFmtId="0" fontId="17" fillId="2" borderId="1" xfId="0" applyFont="1" applyFill="1" applyBorder="1"/>
    <xf numFmtId="14" fontId="18" fillId="6" borderId="4" xfId="0" applyNumberFormat="1" applyFont="1" applyFill="1" applyBorder="1" applyAlignment="1">
      <alignment horizontal="center"/>
    </xf>
    <xf numFmtId="0" fontId="18" fillId="6" borderId="1" xfId="0" applyFont="1" applyFill="1" applyBorder="1"/>
    <xf numFmtId="0" fontId="18" fillId="2" borderId="0" xfId="0" applyFont="1" applyFill="1"/>
    <xf numFmtId="0" fontId="13" fillId="0" borderId="1" xfId="0" applyFont="1" applyBorder="1" applyAlignment="1">
      <alignment vertical="top" readingOrder="1"/>
    </xf>
    <xf numFmtId="0" fontId="17" fillId="0" borderId="1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14" fontId="18" fillId="6" borderId="3" xfId="0" applyNumberFormat="1" applyFont="1" applyFill="1" applyBorder="1" applyAlignment="1">
      <alignment horizontal="center"/>
    </xf>
    <xf numFmtId="0" fontId="17" fillId="0" borderId="7" xfId="0" applyFont="1" applyBorder="1"/>
    <xf numFmtId="0" fontId="17" fillId="0" borderId="2" xfId="0" applyFont="1" applyBorder="1"/>
    <xf numFmtId="0" fontId="17" fillId="0" borderId="4" xfId="0" applyFont="1" applyBorder="1"/>
    <xf numFmtId="0" fontId="17" fillId="6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left" vertical="top"/>
    </xf>
    <xf numFmtId="0" fontId="4" fillId="0" borderId="6" xfId="0" applyFont="1" applyBorder="1"/>
    <xf numFmtId="15" fontId="10" fillId="0" borderId="6" xfId="0" applyNumberFormat="1" applyFont="1" applyBorder="1"/>
    <xf numFmtId="0" fontId="7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right" vertical="top" readingOrder="1"/>
    </xf>
    <xf numFmtId="0" fontId="14" fillId="8" borderId="1" xfId="0" applyFont="1" applyFill="1" applyBorder="1" applyAlignment="1">
      <alignment horizontal="right" vertical="top" readingOrder="1"/>
    </xf>
    <xf numFmtId="0" fontId="15" fillId="2" borderId="4" xfId="0" applyFont="1" applyFill="1" applyBorder="1" applyAlignment="1">
      <alignment vertical="top" readingOrder="1"/>
    </xf>
    <xf numFmtId="0" fontId="15" fillId="0" borderId="1" xfId="0" applyFont="1" applyBorder="1" applyAlignment="1">
      <alignment vertical="top" readingOrder="1"/>
    </xf>
    <xf numFmtId="0" fontId="18" fillId="0" borderId="1" xfId="0" applyFont="1" applyBorder="1"/>
    <xf numFmtId="0" fontId="10" fillId="2" borderId="6" xfId="0" applyFont="1" applyFill="1" applyBorder="1"/>
    <xf numFmtId="0" fontId="6" fillId="2" borderId="6" xfId="0" applyFont="1" applyFill="1" applyBorder="1"/>
    <xf numFmtId="0" fontId="6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0" xfId="0" applyFont="1" applyFill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3" fillId="0" borderId="1" xfId="0" applyFont="1" applyBorder="1"/>
    <xf numFmtId="0" fontId="9" fillId="2" borderId="1" xfId="0" applyFont="1" applyFill="1" applyBorder="1"/>
    <xf numFmtId="0" fontId="9" fillId="0" borderId="1" xfId="0" applyFont="1" applyBorder="1"/>
    <xf numFmtId="2" fontId="2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8" fillId="2" borderId="0" xfId="0" applyFont="1" applyFill="1"/>
    <xf numFmtId="0" fontId="1" fillId="3" borderId="7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3" fillId="0" borderId="5" xfId="0" applyFont="1" applyBorder="1"/>
    <xf numFmtId="0" fontId="7" fillId="0" borderId="5" xfId="0" applyFont="1" applyBorder="1" applyAlignment="1">
      <alignment vertical="center"/>
    </xf>
    <xf numFmtId="0" fontId="10" fillId="2" borderId="10" xfId="0" applyFont="1" applyFill="1" applyBorder="1"/>
    <xf numFmtId="0" fontId="2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/>
    <xf numFmtId="0" fontId="4" fillId="0" borderId="15" xfId="0" applyFont="1" applyBorder="1"/>
    <xf numFmtId="0" fontId="4" fillId="0" borderId="13" xfId="0" applyFont="1" applyBorder="1"/>
    <xf numFmtId="0" fontId="10" fillId="9" borderId="15" xfId="0" applyFont="1" applyFill="1" applyBorder="1" applyAlignment="1">
      <alignment horizontal="center" vertical="center"/>
    </xf>
    <xf numFmtId="1" fontId="3" fillId="9" borderId="15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164" fontId="5" fillId="9" borderId="15" xfId="0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4" fillId="2" borderId="12" xfId="0" applyFont="1" applyFill="1" applyBorder="1"/>
    <xf numFmtId="0" fontId="4" fillId="2" borderId="9" xfId="0" applyFont="1" applyFill="1" applyBorder="1"/>
    <xf numFmtId="0" fontId="12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right" vertical="top" wrapText="1" readingOrder="1"/>
    </xf>
    <xf numFmtId="0" fontId="15" fillId="10" borderId="1" xfId="0" applyFont="1" applyFill="1" applyBorder="1" applyAlignment="1">
      <alignment horizontal="right" vertical="top" wrapText="1" readingOrder="1"/>
    </xf>
    <xf numFmtId="0" fontId="18" fillId="2" borderId="1" xfId="0" applyFont="1" applyFill="1" applyBorder="1" applyAlignment="1">
      <alignment horizontal="center" vertical="center"/>
    </xf>
    <xf numFmtId="165" fontId="20" fillId="2" borderId="4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vertical="top" readingOrder="1"/>
    </xf>
    <xf numFmtId="16" fontId="17" fillId="2" borderId="4" xfId="0" applyNumberFormat="1" applyFont="1" applyFill="1" applyBorder="1"/>
    <xf numFmtId="0" fontId="18" fillId="10" borderId="4" xfId="0" applyFont="1" applyFill="1" applyBorder="1" applyAlignment="1">
      <alignment horizontal="left"/>
    </xf>
    <xf numFmtId="0" fontId="18" fillId="10" borderId="16" xfId="0" applyFont="1" applyFill="1" applyBorder="1" applyAlignment="1">
      <alignment horizontal="left"/>
    </xf>
    <xf numFmtId="0" fontId="18" fillId="10" borderId="8" xfId="0" applyFont="1" applyFill="1" applyBorder="1" applyAlignment="1">
      <alignment horizontal="left"/>
    </xf>
    <xf numFmtId="0" fontId="20" fillId="6" borderId="1" xfId="0" applyFont="1" applyFill="1" applyBorder="1"/>
    <xf numFmtId="0" fontId="23" fillId="6" borderId="4" xfId="0" applyFont="1" applyFill="1" applyBorder="1"/>
    <xf numFmtId="0" fontId="14" fillId="2" borderId="1" xfId="0" applyFont="1" applyFill="1" applyBorder="1" applyAlignment="1">
      <alignment horizontal="right" vertical="top" wrapText="1" readingOrder="1"/>
    </xf>
    <xf numFmtId="0" fontId="20" fillId="2" borderId="1" xfId="0" applyFont="1" applyFill="1" applyBorder="1"/>
    <xf numFmtId="0" fontId="22" fillId="2" borderId="4" xfId="1" applyFont="1" applyFill="1" applyBorder="1" applyAlignment="1">
      <alignment horizontal="left"/>
    </xf>
    <xf numFmtId="0" fontId="18" fillId="2" borderId="16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23" fillId="2" borderId="1" xfId="0" applyFont="1" applyFill="1" applyBorder="1"/>
  </cellXfs>
  <cellStyles count="2">
    <cellStyle name="Hyperkobling" xfId="1" builtinId="8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scheme val="none"/>
      </font>
      <numFmt numFmtId="164" formatCode="0.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scheme val="none"/>
      </font>
      <numFmt numFmtId="164" formatCode="0.0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2F9C8C-7B6A-4B57-A259-A6F0D7E8CB3F}" name="Tabell15" displayName="Tabell15" ref="A2:P10" totalsRowShown="0" headerRowDxfId="28" headerRowBorderDxfId="27" tableBorderDxfId="26" totalsRowBorderDxfId="25">
  <tableColumns count="16">
    <tableColumn id="1" xr3:uid="{8E6B5961-70D5-49A1-872D-75D6912C09EB}" name="Aktivitet" dataDxfId="24" totalsRowDxfId="23"/>
    <tableColumn id="2" xr3:uid="{851376C9-4FBB-4A15-9E64-06EF5BC13F09}" name="Presisering" dataDxfId="22" totalsRowDxfId="21"/>
    <tableColumn id="3" xr3:uid="{228CE8AD-76DD-424A-83B8-EDCC78D07F4A}" name="Timer tot  2024" dataDxfId="20" totalsRowDxfId="19"/>
    <tableColumn id="11" xr3:uid="{1F3952FC-7F69-44AD-B0DF-384ECF89211D}" name="Endring timer" dataDxfId="18">
      <calculatedColumnFormula>Tabell15[[#This Row],[Timer tot  2024]]-N3</calculatedColumnFormula>
    </tableColumn>
    <tableColumn id="7" xr3:uid="{5B4FD1BC-EFEB-40AB-9EFD-1448178B13D3}" name="% andel aktivitet B/U/unge voksne" dataDxfId="17" totalsRowDxfId="16"/>
    <tableColumn id="4" xr3:uid="{64926126-25B4-41A1-922F-F4177886798D}" name="%- andel timer" dataDxfId="15" totalsRowDxfId="14"/>
    <tableColumn id="5" xr3:uid="{F0182277-347E-4E78-BA14-5C5D853AE21B}" name="Pirbadet idrett" dataDxfId="13" totalsRowDxfId="12"/>
    <tableColumn id="9" xr3:uid="{E8A625F6-30B6-493A-B616-8F430C8F43E9}" name="Pirbadet små" dataDxfId="11" totalsRowDxfId="10"/>
    <tableColumn id="6" xr3:uid="{1E7CFD17-E2FD-4F5A-A704-1547415C4F18}" name="Pirbadet bølge" dataDxfId="9" totalsRowDxfId="8"/>
    <tableColumn id="8" xr3:uid="{06D3C1F7-5893-42A1-91DD-98157E710A2F}" name="Huseby kl 0630 - 2030" dataDxfId="7" totalsRowDxfId="6"/>
    <tableColumn id="12" xr3:uid="{1F3AFB2E-E51C-4650-AE2F-DF5B6FF34952}" name="Huseby kl 2030-2300" dataDxfId="5" totalsRowDxfId="4"/>
    <tableColumn id="10" xr3:uid="{F0A38860-3C1A-4AEC-8B92-ED19D1AED20C}" name="Huseby terapi kl 0800- 2023" dataDxfId="3" totalsRowDxfId="2"/>
    <tableColumn id="13" xr3:uid="{3DBE98A8-A1E6-4066-8712-E2350A3D7611}" name="Huseby terapi kl 2030-2300"/>
    <tableColumn id="14" xr3:uid="{055E2269-3375-4F38-B07E-37302F6C3390}" name="Tildelt 2023" dataDxfId="1"/>
    <tableColumn id="15" xr3:uid="{10FF0535-3536-450E-9F76-574F496DFDBB}" name="% andel B/U 2023 / unge voksne"/>
    <tableColumn id="16" xr3:uid="{E1C3994C-6D50-4347-99B2-071D06B8E913}" name="% andel timer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r.trondheim@idrettsforbundet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zoomScaleNormal="100" workbookViewId="0">
      <selection activeCell="E15" sqref="E15"/>
    </sheetView>
  </sheetViews>
  <sheetFormatPr baseColWidth="10" defaultColWidth="11.54296875" defaultRowHeight="15.5" x14ac:dyDescent="0.35"/>
  <cols>
    <col min="1" max="1" width="11.54296875" style="2"/>
    <col min="2" max="2" width="38.6328125" style="1" customWidth="1"/>
    <col min="3" max="3" width="12.08984375" style="1" bestFit="1" customWidth="1"/>
    <col min="4" max="4" width="10.54296875" style="1" bestFit="1" customWidth="1"/>
    <col min="5" max="5" width="11.81640625" style="1" customWidth="1"/>
    <col min="6" max="7" width="11.36328125" style="1" bestFit="1" customWidth="1"/>
    <col min="8" max="8" width="9.54296875" style="1" customWidth="1"/>
    <col min="9" max="9" width="9.453125" style="1" customWidth="1"/>
    <col min="10" max="10" width="8.1796875" style="1" customWidth="1"/>
    <col min="11" max="11" width="7.81640625" style="1" customWidth="1"/>
    <col min="12" max="13" width="8" style="1" customWidth="1"/>
    <col min="14" max="14" width="10" style="1" customWidth="1"/>
    <col min="15" max="15" width="9.1796875" style="1" customWidth="1"/>
    <col min="16" max="16" width="15.6328125" style="1" bestFit="1" customWidth="1"/>
    <col min="17" max="16384" width="11.54296875" style="1"/>
  </cols>
  <sheetData>
    <row r="1" spans="1:16" x14ac:dyDescent="0.35">
      <c r="A1" s="46" t="s">
        <v>78</v>
      </c>
      <c r="B1" s="47"/>
      <c r="C1" s="34"/>
      <c r="D1" s="33"/>
      <c r="E1" s="33"/>
      <c r="F1" s="33"/>
      <c r="G1" s="33"/>
      <c r="H1" s="33"/>
      <c r="I1" s="33"/>
      <c r="J1" s="85"/>
      <c r="K1" s="85"/>
      <c r="L1" s="85"/>
      <c r="M1" s="85"/>
      <c r="N1" s="86"/>
      <c r="O1" s="35"/>
      <c r="P1" s="36"/>
    </row>
    <row r="2" spans="1:16" ht="62" x14ac:dyDescent="0.35">
      <c r="A2" s="52" t="s">
        <v>5</v>
      </c>
      <c r="B2" s="52" t="s">
        <v>6</v>
      </c>
      <c r="C2" s="53" t="s">
        <v>70</v>
      </c>
      <c r="D2" s="53" t="s">
        <v>8</v>
      </c>
      <c r="E2" s="54" t="s">
        <v>65</v>
      </c>
      <c r="F2" s="53" t="s">
        <v>10</v>
      </c>
      <c r="G2" s="53" t="s">
        <v>15</v>
      </c>
      <c r="H2" s="53" t="s">
        <v>9</v>
      </c>
      <c r="I2" s="53" t="s">
        <v>14</v>
      </c>
      <c r="J2" s="54" t="s">
        <v>73</v>
      </c>
      <c r="K2" s="54" t="s">
        <v>13</v>
      </c>
      <c r="L2" s="54" t="s">
        <v>72</v>
      </c>
      <c r="M2" s="88" t="s">
        <v>16</v>
      </c>
      <c r="N2" s="61" t="s">
        <v>66</v>
      </c>
      <c r="O2" s="61" t="s">
        <v>67</v>
      </c>
      <c r="P2" s="61" t="s">
        <v>68</v>
      </c>
    </row>
    <row r="3" spans="1:16" ht="31" x14ac:dyDescent="0.35">
      <c r="A3" s="55" t="s">
        <v>1</v>
      </c>
      <c r="B3" s="48" t="s">
        <v>64</v>
      </c>
      <c r="C3" s="12">
        <f>Tabell15[[#This Row],[Pirbadet idrett]]+Tabell15[[#This Row],[Pirbadet små]]+Tabell15[[#This Row],[Pirbadet bølge]]+Tabell15[[#This Row],[Huseby kl 0630 - 2030]]+Tabell15[[#This Row],[Huseby kl 2030-2300]]+Tabell15[[#This Row],[Huseby terapi kl 0800- 2023]]+M3</f>
        <v>208</v>
      </c>
      <c r="D3" s="5">
        <f>Tabell15[[#This Row],[Timer tot  2024]]-N3</f>
        <v>24</v>
      </c>
      <c r="E3" s="9" t="e">
        <f>#REF!</f>
        <v>#REF!</v>
      </c>
      <c r="F3" s="6">
        <f>C3/(C9/100)</f>
        <v>7.0222822417285613</v>
      </c>
      <c r="G3" s="7">
        <v>90</v>
      </c>
      <c r="H3" s="8">
        <v>15</v>
      </c>
      <c r="I3" s="39">
        <v>0</v>
      </c>
      <c r="J3" s="13">
        <v>41</v>
      </c>
      <c r="K3" s="13">
        <v>62</v>
      </c>
      <c r="L3" s="12">
        <v>0</v>
      </c>
      <c r="M3" s="49">
        <v>0</v>
      </c>
      <c r="N3" s="3">
        <v>184</v>
      </c>
      <c r="O3" s="58">
        <v>7.0425282871634804</v>
      </c>
      <c r="P3" s="89">
        <v>6.850335070737156</v>
      </c>
    </row>
    <row r="4" spans="1:16" ht="31" x14ac:dyDescent="0.35">
      <c r="A4" s="55" t="s">
        <v>2</v>
      </c>
      <c r="B4" s="48" t="s">
        <v>64</v>
      </c>
      <c r="C4" s="12">
        <f>Tabell15[[#This Row],[Pirbadet idrett]]+Tabell15[[#This Row],[Pirbadet små]]+Tabell15[[#This Row],[Pirbadet bølge]]+Tabell15[[#This Row],[Huseby kl 0630 - 2030]]+Tabell15[[#This Row],[Huseby kl 2030-2300]]+Tabell15[[#This Row],[Huseby terapi kl 0800- 2023]]+M4</f>
        <v>2625</v>
      </c>
      <c r="D4" s="5">
        <f>Tabell15[[#This Row],[Timer tot  2024]]-N4</f>
        <v>239</v>
      </c>
      <c r="E4" s="9" t="e">
        <f>#REF!</f>
        <v>#REF!</v>
      </c>
      <c r="F4" s="6">
        <f>C4/(C9/100)</f>
        <v>88.622552329507087</v>
      </c>
      <c r="G4" s="7">
        <v>1106</v>
      </c>
      <c r="H4" s="7">
        <v>460</v>
      </c>
      <c r="I4" s="39">
        <v>0</v>
      </c>
      <c r="J4" s="87">
        <v>772</v>
      </c>
      <c r="K4" s="13">
        <v>144</v>
      </c>
      <c r="L4" s="13">
        <v>131</v>
      </c>
      <c r="M4" s="13">
        <v>12</v>
      </c>
      <c r="N4" s="3">
        <v>2386</v>
      </c>
      <c r="O4" s="58">
        <v>90.167772142021079</v>
      </c>
      <c r="P4" s="89">
        <v>88.830975428145948</v>
      </c>
    </row>
    <row r="5" spans="1:16" ht="31" x14ac:dyDescent="0.35">
      <c r="A5" s="55" t="s">
        <v>4</v>
      </c>
      <c r="B5" s="48" t="s">
        <v>64</v>
      </c>
      <c r="C5" s="12">
        <f>Tabell15[[#This Row],[Pirbadet idrett]]+Tabell15[[#This Row],[Pirbadet små]]+Tabell15[[#This Row],[Pirbadet bølge]]+Tabell15[[#This Row],[Huseby kl 0630 - 2030]]+Tabell15[[#This Row],[Huseby kl 2030-2300]]+Tabell15[[#This Row],[Huseby terapi kl 0800- 2023]]+M5</f>
        <v>80</v>
      </c>
      <c r="D5" s="5">
        <f>Tabell15[[#This Row],[Timer tot  2024]]-N5</f>
        <v>13</v>
      </c>
      <c r="E5" s="9" t="e">
        <f>#REF!</f>
        <v>#REF!</v>
      </c>
      <c r="F5" s="6">
        <f>C5/(C9/100)</f>
        <v>2.7008777852802162</v>
      </c>
      <c r="G5" s="7">
        <v>55</v>
      </c>
      <c r="H5" s="8">
        <v>25</v>
      </c>
      <c r="I5" s="39">
        <v>0</v>
      </c>
      <c r="J5" s="12">
        <v>0</v>
      </c>
      <c r="K5" s="12">
        <v>0</v>
      </c>
      <c r="L5" s="12">
        <v>0</v>
      </c>
      <c r="M5" s="49">
        <v>0</v>
      </c>
      <c r="N5" s="3">
        <v>67</v>
      </c>
      <c r="O5" s="58">
        <v>2.5555989075302379</v>
      </c>
      <c r="P5" s="89">
        <v>2.4944154877140732</v>
      </c>
    </row>
    <row r="6" spans="1:16" ht="31" x14ac:dyDescent="0.35">
      <c r="A6" s="56" t="s">
        <v>61</v>
      </c>
      <c r="B6" s="48" t="s">
        <v>64</v>
      </c>
      <c r="C6" s="12">
        <f>Tabell15[[#This Row],[Pirbadet idrett]]+Tabell15[[#This Row],[Pirbadet små]]+Tabell15[[#This Row],[Pirbadet bølge]]+Tabell15[[#This Row],[Huseby kl 0630 - 2030]]+Tabell15[[#This Row],[Huseby kl 2030-2300]]+Tabell15[[#This Row],[Huseby terapi kl 0800- 2023]]+M6</f>
        <v>15</v>
      </c>
      <c r="D6" s="5">
        <f>Tabell15[[#This Row],[Timer tot  2024]]-N6</f>
        <v>0</v>
      </c>
      <c r="E6" s="9" t="e">
        <f>#REF!</f>
        <v>#REF!</v>
      </c>
      <c r="F6" s="6">
        <f>C6/(C9/100)</f>
        <v>0.50641458474004053</v>
      </c>
      <c r="G6" s="31">
        <v>15</v>
      </c>
      <c r="H6" s="32">
        <v>0</v>
      </c>
      <c r="I6" s="40">
        <v>0</v>
      </c>
      <c r="J6" s="50">
        <v>0</v>
      </c>
      <c r="K6" s="50">
        <v>0</v>
      </c>
      <c r="L6" s="50">
        <v>0</v>
      </c>
      <c r="M6" s="50">
        <v>0</v>
      </c>
      <c r="N6" s="3">
        <v>15</v>
      </c>
      <c r="O6" s="58">
        <v>0.23410066328521265</v>
      </c>
      <c r="P6" s="89">
        <v>0.55845122859270291</v>
      </c>
    </row>
    <row r="7" spans="1:16" ht="31" x14ac:dyDescent="0.35">
      <c r="A7" s="55" t="s">
        <v>3</v>
      </c>
      <c r="B7" s="48" t="s">
        <v>64</v>
      </c>
      <c r="C7" s="12">
        <f>Tabell15[[#This Row],[Pirbadet idrett]]+Tabell15[[#This Row],[Pirbadet små]]+Tabell15[[#This Row],[Pirbadet bølge]]+Tabell15[[#This Row],[Huseby kl 0630 - 2030]]+Tabell15[[#This Row],[Huseby kl 2030-2300]]+Tabell15[[#This Row],[Huseby terapi kl 0800- 2023]]+M7</f>
        <v>30</v>
      </c>
      <c r="D7" s="5">
        <f>Tabell15[[#This Row],[Timer tot  2024]]-N7</f>
        <v>0</v>
      </c>
      <c r="E7" s="5"/>
      <c r="F7" s="6">
        <f>C7/(C9/100)</f>
        <v>1.0128291694800811</v>
      </c>
      <c r="G7" s="7">
        <v>0</v>
      </c>
      <c r="H7" s="7">
        <v>0</v>
      </c>
      <c r="I7" s="39">
        <v>30</v>
      </c>
      <c r="J7" s="12">
        <v>0</v>
      </c>
      <c r="K7" s="12">
        <v>0</v>
      </c>
      <c r="L7" s="12">
        <v>0</v>
      </c>
      <c r="M7" s="49">
        <v>0</v>
      </c>
      <c r="N7" s="3">
        <v>30</v>
      </c>
      <c r="O7" s="10"/>
      <c r="P7" s="89">
        <v>1.1169024571854058</v>
      </c>
    </row>
    <row r="8" spans="1:16" ht="31" x14ac:dyDescent="0.35">
      <c r="A8" s="57" t="s">
        <v>11</v>
      </c>
      <c r="B8" s="48" t="s">
        <v>75</v>
      </c>
      <c r="C8" s="12">
        <f>Tabell15[[#This Row],[Pirbadet idrett]]+Tabell15[[#This Row],[Pirbadet små]]+Tabell15[[#This Row],[Pirbadet bølge]]+Tabell15[[#This Row],[Huseby kl 0630 - 2030]]+Tabell15[[#This Row],[Huseby kl 2030-2300]]+Tabell15[[#This Row],[Huseby terapi kl 0800- 2023]]+M8</f>
        <v>4</v>
      </c>
      <c r="D8" s="5">
        <f>Tabell15[[#This Row],[Timer tot  2024]]-N8</f>
        <v>0</v>
      </c>
      <c r="E8" s="5"/>
      <c r="F8" s="6">
        <f>C8/(C9/100)</f>
        <v>0.13504388926401079</v>
      </c>
      <c r="G8" s="7">
        <v>4</v>
      </c>
      <c r="H8" s="7">
        <v>0</v>
      </c>
      <c r="I8" s="39">
        <v>0</v>
      </c>
      <c r="J8" s="12">
        <v>0</v>
      </c>
      <c r="K8" s="12">
        <v>0</v>
      </c>
      <c r="L8" s="12">
        <v>0</v>
      </c>
      <c r="M8" s="12">
        <v>0</v>
      </c>
      <c r="N8" s="4">
        <v>4</v>
      </c>
      <c r="O8" s="11"/>
      <c r="P8" s="89">
        <v>0.14892032762472077</v>
      </c>
    </row>
    <row r="9" spans="1:16" ht="16" thickBot="1" x14ac:dyDescent="0.4">
      <c r="A9" s="67" t="s">
        <v>7</v>
      </c>
      <c r="B9" s="68"/>
      <c r="C9" s="38">
        <f>SUM(C3:C8)</f>
        <v>2962</v>
      </c>
      <c r="D9" s="64">
        <f t="shared" ref="D9:M9" si="0">SUM(D3:D8)</f>
        <v>276</v>
      </c>
      <c r="E9" s="64"/>
      <c r="F9" s="64">
        <f t="shared" si="0"/>
        <v>100</v>
      </c>
      <c r="G9" s="64">
        <f t="shared" si="0"/>
        <v>1270</v>
      </c>
      <c r="H9" s="37">
        <f t="shared" si="0"/>
        <v>500</v>
      </c>
      <c r="I9" s="65">
        <f t="shared" si="0"/>
        <v>30</v>
      </c>
      <c r="J9" s="38">
        <f t="shared" si="0"/>
        <v>813</v>
      </c>
      <c r="K9" s="38">
        <f t="shared" si="0"/>
        <v>206</v>
      </c>
      <c r="L9" s="38">
        <f t="shared" si="0"/>
        <v>131</v>
      </c>
      <c r="M9" s="63">
        <f t="shared" si="0"/>
        <v>12</v>
      </c>
      <c r="N9" s="62">
        <v>2686</v>
      </c>
      <c r="O9" s="62">
        <v>100</v>
      </c>
      <c r="P9" s="62">
        <v>100</v>
      </c>
    </row>
    <row r="10" spans="1:16" ht="16" thickBot="1" x14ac:dyDescent="0.4">
      <c r="A10" s="69"/>
      <c r="B10" s="70"/>
      <c r="C10" s="71"/>
      <c r="D10" s="72"/>
      <c r="E10" s="73"/>
      <c r="F10" s="66"/>
      <c r="G10" s="77" t="s">
        <v>69</v>
      </c>
      <c r="H10" s="78">
        <f>G9+H9+I9</f>
        <v>1800</v>
      </c>
      <c r="I10" s="79"/>
      <c r="J10" s="80"/>
      <c r="K10" s="81" t="s">
        <v>62</v>
      </c>
      <c r="L10" s="81"/>
      <c r="M10" s="82">
        <f>M9+L9+K9+J9</f>
        <v>1162</v>
      </c>
      <c r="N10" s="74"/>
      <c r="O10" s="75"/>
      <c r="P10" s="76"/>
    </row>
    <row r="11" spans="1:16" x14ac:dyDescent="0.35">
      <c r="A11" s="59"/>
      <c r="B11" s="51"/>
      <c r="C11" s="51"/>
      <c r="D11" s="51"/>
      <c r="E11" s="51"/>
      <c r="F11" s="51"/>
      <c r="G11" s="51"/>
      <c r="H11" s="51"/>
      <c r="I11" s="51"/>
      <c r="J11" s="60" t="s">
        <v>77</v>
      </c>
      <c r="K11" s="60"/>
      <c r="L11" s="60"/>
      <c r="M11" s="60"/>
      <c r="N11" s="60"/>
    </row>
    <row r="12" spans="1:16" ht="16" thickBot="1" x14ac:dyDescent="0.4">
      <c r="A12" s="59"/>
      <c r="B12" s="51"/>
      <c r="C12" s="51"/>
      <c r="D12" s="51"/>
      <c r="E12" s="51"/>
      <c r="F12" s="51"/>
      <c r="G12" s="51"/>
      <c r="H12" s="51"/>
      <c r="I12" s="51"/>
      <c r="J12" s="60" t="s">
        <v>74</v>
      </c>
      <c r="K12" s="60">
        <f>M10-M13</f>
        <v>276</v>
      </c>
      <c r="L12" s="60" t="s">
        <v>76</v>
      </c>
      <c r="M12" s="60"/>
      <c r="N12" s="51"/>
    </row>
    <row r="13" spans="1:16" ht="16" thickBot="1" x14ac:dyDescent="0.4">
      <c r="A13" s="59"/>
      <c r="B13" s="51"/>
      <c r="C13" s="51"/>
      <c r="D13" s="51"/>
      <c r="E13" s="51"/>
      <c r="F13" s="51"/>
      <c r="G13" s="51"/>
      <c r="H13" s="51"/>
      <c r="I13" s="51"/>
      <c r="J13" s="83" t="s">
        <v>71</v>
      </c>
      <c r="K13" s="74"/>
      <c r="L13" s="75"/>
      <c r="M13" s="84">
        <v>886</v>
      </c>
      <c r="N13" s="51"/>
    </row>
    <row r="14" spans="1:16" x14ac:dyDescent="0.35">
      <c r="A14" s="59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</sheetData>
  <phoneticPr fontId="11" type="noConversion"/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2760-6112-46BB-86E1-90212E6DE24B}">
  <sheetPr>
    <pageSetUpPr fitToPage="1"/>
  </sheetPr>
  <dimension ref="A1:N44"/>
  <sheetViews>
    <sheetView tabSelected="1" workbookViewId="0">
      <selection activeCell="Q19" sqref="Q19"/>
    </sheetView>
  </sheetViews>
  <sheetFormatPr baseColWidth="10" defaultColWidth="11.54296875" defaultRowHeight="14.5" outlineLevelRow="1" x14ac:dyDescent="0.35"/>
  <cols>
    <col min="1" max="1" width="15.6328125" style="15" customWidth="1"/>
    <col min="2" max="2" width="36.54296875" style="15" customWidth="1"/>
    <col min="3" max="13" width="8.08984375" style="15" customWidth="1"/>
    <col min="14" max="14" width="36.08984375" style="15" customWidth="1"/>
    <col min="15" max="15" width="11.54296875" style="15" customWidth="1"/>
    <col min="16" max="16384" width="11.54296875" style="15"/>
  </cols>
  <sheetData>
    <row r="1" spans="1:14" x14ac:dyDescent="0.35">
      <c r="A1" s="99" t="s">
        <v>82</v>
      </c>
      <c r="B1" s="100"/>
      <c r="C1" s="96" t="s">
        <v>79</v>
      </c>
      <c r="D1" s="97"/>
      <c r="E1" s="98"/>
      <c r="F1" s="102" t="s">
        <v>80</v>
      </c>
      <c r="G1" s="103" t="s">
        <v>81</v>
      </c>
      <c r="H1" s="104"/>
      <c r="I1" s="104"/>
      <c r="J1" s="104"/>
      <c r="K1" s="104"/>
      <c r="L1" s="104"/>
      <c r="M1" s="105"/>
      <c r="N1" s="106" t="s">
        <v>83</v>
      </c>
    </row>
    <row r="2" spans="1:14" x14ac:dyDescent="0.35">
      <c r="A2" s="92"/>
      <c r="B2" s="93"/>
      <c r="C2" s="16" t="s">
        <v>22</v>
      </c>
      <c r="D2" s="16"/>
      <c r="E2" s="16"/>
      <c r="F2" s="16"/>
      <c r="G2" s="16"/>
      <c r="H2" s="16" t="s">
        <v>23</v>
      </c>
      <c r="I2" s="16"/>
      <c r="J2" s="16"/>
      <c r="K2" s="16"/>
      <c r="L2" s="16"/>
      <c r="M2" s="16" t="s">
        <v>57</v>
      </c>
      <c r="N2" s="17" t="s">
        <v>0</v>
      </c>
    </row>
    <row r="3" spans="1:14" x14ac:dyDescent="0.35">
      <c r="A3" s="19"/>
      <c r="B3" s="95"/>
      <c r="C3" s="18" t="s">
        <v>17</v>
      </c>
      <c r="D3" s="18" t="s">
        <v>18</v>
      </c>
      <c r="E3" s="18" t="s">
        <v>19</v>
      </c>
      <c r="F3" s="18" t="s">
        <v>20</v>
      </c>
      <c r="G3" s="18" t="s">
        <v>21</v>
      </c>
      <c r="H3" s="18" t="s">
        <v>17</v>
      </c>
      <c r="I3" s="18" t="s">
        <v>18</v>
      </c>
      <c r="J3" s="18" t="s">
        <v>19</v>
      </c>
      <c r="K3" s="18" t="s">
        <v>20</v>
      </c>
      <c r="L3" s="18" t="s">
        <v>21</v>
      </c>
      <c r="M3" s="18"/>
      <c r="N3" s="19"/>
    </row>
    <row r="4" spans="1:14" s="22" customFormat="1" x14ac:dyDescent="0.35">
      <c r="A4" s="21" t="s">
        <v>2</v>
      </c>
      <c r="B4" s="20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21"/>
    </row>
    <row r="5" spans="1:14" outlineLevel="1" x14ac:dyDescent="0.35">
      <c r="A5" s="44" t="s">
        <v>24</v>
      </c>
      <c r="B5" s="43" t="s">
        <v>25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101">
        <f>SUM(C5:L5)</f>
        <v>0</v>
      </c>
      <c r="N5" s="19"/>
    </row>
    <row r="6" spans="1:14" outlineLevel="1" x14ac:dyDescent="0.35">
      <c r="A6" s="44" t="s">
        <v>26</v>
      </c>
      <c r="B6" s="43" t="s">
        <v>27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101">
        <f t="shared" ref="M6:M44" si="0">SUM(C6:L6)</f>
        <v>0</v>
      </c>
      <c r="N6" s="14"/>
    </row>
    <row r="7" spans="1:14" outlineLevel="1" x14ac:dyDescent="0.35">
      <c r="A7" s="44" t="s">
        <v>28</v>
      </c>
      <c r="B7" s="43" t="s">
        <v>29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101">
        <f t="shared" si="0"/>
        <v>0</v>
      </c>
      <c r="N7" s="14" t="s">
        <v>30</v>
      </c>
    </row>
    <row r="8" spans="1:14" outlineLevel="1" x14ac:dyDescent="0.35">
      <c r="A8" s="44" t="s">
        <v>31</v>
      </c>
      <c r="B8" s="43" t="s">
        <v>63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101">
        <f t="shared" si="0"/>
        <v>0</v>
      </c>
      <c r="N8" s="14"/>
    </row>
    <row r="9" spans="1:14" outlineLevel="1" x14ac:dyDescent="0.35">
      <c r="A9" s="44" t="s">
        <v>32</v>
      </c>
      <c r="B9" s="43" t="s">
        <v>12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101">
        <f t="shared" si="0"/>
        <v>0</v>
      </c>
      <c r="N9" s="14"/>
    </row>
    <row r="10" spans="1:14" outlineLevel="1" x14ac:dyDescent="0.35">
      <c r="A10" s="44" t="s">
        <v>33</v>
      </c>
      <c r="B10" s="43" t="s">
        <v>34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101">
        <f t="shared" si="0"/>
        <v>0</v>
      </c>
      <c r="N10" s="14" t="s">
        <v>35</v>
      </c>
    </row>
    <row r="11" spans="1:14" outlineLevel="1" x14ac:dyDescent="0.35">
      <c r="A11" s="44" t="s">
        <v>36</v>
      </c>
      <c r="B11" s="43" t="s">
        <v>37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101">
        <f t="shared" si="0"/>
        <v>0</v>
      </c>
      <c r="N11" s="14"/>
    </row>
    <row r="12" spans="1:14" x14ac:dyDescent="0.35">
      <c r="A12" s="24"/>
      <c r="B12" s="25"/>
      <c r="C12" s="41" t="s">
        <v>38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14"/>
    </row>
    <row r="13" spans="1:14" s="22" customFormat="1" x14ac:dyDescent="0.35">
      <c r="A13" s="21" t="s">
        <v>4</v>
      </c>
      <c r="B13" s="2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21"/>
    </row>
    <row r="14" spans="1:14" outlineLevel="1" x14ac:dyDescent="0.35">
      <c r="A14" s="44" t="s">
        <v>44</v>
      </c>
      <c r="B14" s="43" t="s">
        <v>12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1">
        <f t="shared" si="0"/>
        <v>0</v>
      </c>
      <c r="N14" s="19"/>
    </row>
    <row r="15" spans="1:14" outlineLevel="1" x14ac:dyDescent="0.35">
      <c r="A15" s="44" t="s">
        <v>45</v>
      </c>
      <c r="B15" s="43" t="s">
        <v>46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1">
        <f t="shared" si="0"/>
        <v>0</v>
      </c>
      <c r="N15" s="19" t="s">
        <v>47</v>
      </c>
    </row>
    <row r="16" spans="1:14" outlineLevel="1" x14ac:dyDescent="0.35">
      <c r="A16" s="94" t="s">
        <v>48</v>
      </c>
      <c r="B16" s="43" t="s">
        <v>29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01">
        <f t="shared" si="0"/>
        <v>0</v>
      </c>
      <c r="N16" s="19"/>
    </row>
    <row r="17" spans="1:14" x14ac:dyDescent="0.35">
      <c r="A17" s="27"/>
      <c r="B17" s="28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14"/>
    </row>
    <row r="18" spans="1:14" s="22" customFormat="1" x14ac:dyDescent="0.35">
      <c r="A18" s="21" t="s">
        <v>11</v>
      </c>
      <c r="B18" s="20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21"/>
    </row>
    <row r="19" spans="1:14" outlineLevel="1" x14ac:dyDescent="0.35">
      <c r="A19" s="44" t="s">
        <v>49</v>
      </c>
      <c r="B19" s="43" t="s">
        <v>50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101">
        <f t="shared" si="0"/>
        <v>0</v>
      </c>
      <c r="N19" s="19"/>
    </row>
    <row r="20" spans="1:14" outlineLevel="1" x14ac:dyDescent="0.35">
      <c r="A20" s="44" t="s">
        <v>51</v>
      </c>
      <c r="B20" s="43" t="s">
        <v>52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101">
        <f t="shared" si="0"/>
        <v>0</v>
      </c>
      <c r="N20" s="19"/>
    </row>
    <row r="21" spans="1:14" x14ac:dyDescent="0.35">
      <c r="A21" s="14"/>
      <c r="B21" s="29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4"/>
    </row>
    <row r="22" spans="1:14" s="22" customFormat="1" x14ac:dyDescent="0.35">
      <c r="A22" s="21" t="s">
        <v>3</v>
      </c>
      <c r="B22" s="20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21"/>
    </row>
    <row r="23" spans="1:14" outlineLevel="1" x14ac:dyDescent="0.35">
      <c r="A23" s="44" t="s">
        <v>53</v>
      </c>
      <c r="B23" s="43" t="s">
        <v>50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101">
        <f t="shared" si="0"/>
        <v>0</v>
      </c>
      <c r="N23" s="19"/>
    </row>
    <row r="24" spans="1:14" outlineLevel="1" x14ac:dyDescent="0.35">
      <c r="A24" s="44" t="s">
        <v>54</v>
      </c>
      <c r="B24" s="43" t="s">
        <v>55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101">
        <f t="shared" si="0"/>
        <v>0</v>
      </c>
      <c r="N24" s="19"/>
    </row>
    <row r="25" spans="1:14" outlineLevel="1" x14ac:dyDescent="0.35">
      <c r="A25" s="44" t="s">
        <v>56</v>
      </c>
      <c r="B25" s="43" t="s">
        <v>12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101">
        <f t="shared" si="0"/>
        <v>0</v>
      </c>
      <c r="N25" s="19"/>
    </row>
    <row r="26" spans="1:14" x14ac:dyDescent="0.35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35">
      <c r="A27" s="21" t="s">
        <v>61</v>
      </c>
      <c r="B27" s="20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30"/>
    </row>
    <row r="28" spans="1:14" x14ac:dyDescent="0.35">
      <c r="A28" s="44" t="s">
        <v>54</v>
      </c>
      <c r="B28" s="43" t="s">
        <v>55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101">
        <f t="shared" si="0"/>
        <v>0</v>
      </c>
      <c r="N28" s="14"/>
    </row>
    <row r="29" spans="1:14" x14ac:dyDescent="0.35">
      <c r="A29" s="44" t="s">
        <v>56</v>
      </c>
      <c r="B29" s="43" t="s">
        <v>12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101">
        <f t="shared" si="0"/>
        <v>0</v>
      </c>
      <c r="N29" s="14"/>
    </row>
    <row r="30" spans="1:14" x14ac:dyDescent="0.35">
      <c r="A30" s="44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14"/>
    </row>
    <row r="31" spans="1:14" x14ac:dyDescent="0.35">
      <c r="A31" s="21" t="s">
        <v>1</v>
      </c>
      <c r="B31" s="20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0"/>
    </row>
    <row r="32" spans="1:14" x14ac:dyDescent="0.35">
      <c r="A32" s="44" t="s">
        <v>41</v>
      </c>
      <c r="B32" s="45" t="s">
        <v>58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35">
      <c r="B33" s="19" t="s">
        <v>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101">
        <f t="shared" si="0"/>
        <v>0</v>
      </c>
      <c r="N33" s="14"/>
    </row>
    <row r="34" spans="1:14" x14ac:dyDescent="0.35">
      <c r="B34" s="19" t="s">
        <v>59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101">
        <f t="shared" si="0"/>
        <v>0</v>
      </c>
      <c r="N34" s="19"/>
    </row>
    <row r="35" spans="1:14" x14ac:dyDescent="0.35">
      <c r="B35" s="19" t="s">
        <v>60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101">
        <f t="shared" si="0"/>
        <v>0</v>
      </c>
      <c r="N35" s="19"/>
    </row>
    <row r="37" spans="1:14" x14ac:dyDescent="0.35">
      <c r="A37" s="23" t="s">
        <v>39</v>
      </c>
      <c r="B37" s="45" t="s">
        <v>40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x14ac:dyDescent="0.35">
      <c r="B38" s="19" t="s">
        <v>1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101">
        <f t="shared" si="0"/>
        <v>0</v>
      </c>
      <c r="N38" s="14"/>
    </row>
    <row r="39" spans="1:14" x14ac:dyDescent="0.35">
      <c r="B39" s="19" t="s">
        <v>59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101">
        <f t="shared" si="0"/>
        <v>0</v>
      </c>
      <c r="N39" s="14"/>
    </row>
    <row r="41" spans="1:14" x14ac:dyDescent="0.35">
      <c r="A41" s="23" t="s">
        <v>42</v>
      </c>
      <c r="B41" s="45" t="s">
        <v>43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x14ac:dyDescent="0.35">
      <c r="B42" s="19" t="s">
        <v>1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101">
        <f t="shared" si="0"/>
        <v>0</v>
      </c>
      <c r="N42" s="14"/>
    </row>
    <row r="43" spans="1:14" x14ac:dyDescent="0.35">
      <c r="B43" s="19" t="s">
        <v>59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101">
        <f t="shared" si="0"/>
        <v>0</v>
      </c>
      <c r="N43" s="14"/>
    </row>
    <row r="44" spans="1:14" x14ac:dyDescent="0.35">
      <c r="B44" s="19" t="s">
        <v>60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101">
        <f t="shared" si="0"/>
        <v>0</v>
      </c>
      <c r="N44" s="14"/>
    </row>
  </sheetData>
  <mergeCells count="2">
    <mergeCell ref="C1:E1"/>
    <mergeCell ref="G1:M1"/>
  </mergeCells>
  <hyperlinks>
    <hyperlink ref="G1" r:id="rId1" xr:uid="{3A2ACE75-19A3-4B34-851A-BFF15F43B3EA}"/>
  </hyperlinks>
  <pageMargins left="0.7" right="0.7" top="0.75" bottom="0.75" header="0.3" footer="0.3"/>
  <pageSetup paperSize="9"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0A7CF32B546C4182DE7D2F934F6CDD" ma:contentTypeVersion="20" ma:contentTypeDescription="Opprett et nytt dokument." ma:contentTypeScope="" ma:versionID="f5455f6190a6e0b900d45391de0149d6">
  <xsd:schema xmlns:xsd="http://www.w3.org/2001/XMLSchema" xmlns:xs="http://www.w3.org/2001/XMLSchema" xmlns:p="http://schemas.microsoft.com/office/2006/metadata/properties" xmlns:ns2="a1b8bf7c-aa26-4ff1-94fa-b305eef6f0e3" xmlns:ns3="b2ec4e8e-9ae5-4614-ba4f-8ce15767d116" xmlns:ns4="9e538389-cabc-4d4e-918a-8beb7ac0ecaa" targetNamespace="http://schemas.microsoft.com/office/2006/metadata/properties" ma:root="true" ma:fieldsID="1d820dbaf9ff24706a75efe842119396" ns2:_="" ns3:_="" ns4:_="">
    <xsd:import namespace="a1b8bf7c-aa26-4ff1-94fa-b305eef6f0e3"/>
    <xsd:import namespace="b2ec4e8e-9ae5-4614-ba4f-8ce15767d116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4:TaxCatchAll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8bf7c-aa26-4ff1-94fa-b305eef6f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ec4e8e-9ae5-4614-ba4f-8ce15767d11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30ee800-c503-49fb-a25e-e260fdc8e139}" ma:internalName="TaxCatchAll" ma:showField="CatchAllData" ma:web="b2ec4e8e-9ae5-4614-ba4f-8ce15767d1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ec4e8e-9ae5-4614-ba4f-8ce15767d116">
      <UserInfo>
        <DisplayName/>
        <AccountId xsi:nil="true"/>
        <AccountType/>
      </UserInfo>
    </SharedWithUsers>
    <TaxCatchAll xmlns="9e538389-cabc-4d4e-918a-8beb7ac0ecaa" xsi:nil="true"/>
    <lcf76f155ced4ddcb4097134ff3c332f xmlns="a1b8bf7c-aa26-4ff1-94fa-b305eef6f0e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2BD288-2000-44A5-AF16-1E9AC755A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8bf7c-aa26-4ff1-94fa-b305eef6f0e3"/>
    <ds:schemaRef ds:uri="b2ec4e8e-9ae5-4614-ba4f-8ce15767d116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F11F8-FD66-4693-8D19-78D6EA592FFE}">
  <ds:schemaRefs>
    <ds:schemaRef ds:uri="b2ec4e8e-9ae5-4614-ba4f-8ce15767d116"/>
    <ds:schemaRef ds:uri="http://schemas.microsoft.com/office/2006/documentManagement/types"/>
    <ds:schemaRef ds:uri="http://purl.org/dc/dcmitype/"/>
    <ds:schemaRef ds:uri="http://www.w3.org/XML/1998/namespace"/>
    <ds:schemaRef ds:uri="a1b8bf7c-aa26-4ff1-94fa-b305eef6f0e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e538389-cabc-4d4e-918a-8beb7ac0ecaa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042E1C1-5CEB-4236-811A-2289AF1DFDF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Forslag rammetid 2024</vt:lpstr>
      <vt:lpstr>Skjema aktivitet 31.12.2024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Kilskar, Bjorn</dc:creator>
  <cp:lastModifiedBy>Kilskar, Bjorn</cp:lastModifiedBy>
  <cp:lastPrinted>2023-12-03T19:20:00Z</cp:lastPrinted>
  <dcterms:created xsi:type="dcterms:W3CDTF">2016-12-09T15:14:36Z</dcterms:created>
  <dcterms:modified xsi:type="dcterms:W3CDTF">2025-02-26T10:51:49Z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0x010100BE0A7CF32B546C4182DE7D2F934F6CDD</vt:lpwstr>
  </property>
  <property fmtid="{D5CDD505-2E9C-101B-9397-08002B2CF9AE}" pid="3" name="Order">
    <vt:r8>1100900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